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 nr 1 " sheetId="1" r:id="rId1"/>
    <sheet name="Zadanie nr 2 " sheetId="2" r:id="rId2"/>
  </sheets>
  <definedNames>
    <definedName name="_xlnm.Print_Area" localSheetId="0">'Zadanie nr 1 '!$A$1:$L$54</definedName>
    <definedName name="_xlnm.Print_Area" localSheetId="1">'Zadanie nr 2 '!$A$1:$L$54</definedName>
  </definedNames>
  <calcPr fullCalcOnLoad="1"/>
</workbook>
</file>

<file path=xl/sharedStrings.xml><?xml version="1.0" encoding="utf-8"?>
<sst xmlns="http://schemas.openxmlformats.org/spreadsheetml/2006/main" count="92" uniqueCount="45">
  <si>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</si>
  <si>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</si>
  <si>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</si>
  <si>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</si>
  <si>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</si>
  <si>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</si>
  <si>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</si>
  <si>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</si>
  <si>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Średnia</t>
  </si>
  <si>
    <t>Zaokrąglenie</t>
  </si>
  <si>
    <t>Kalkulacja ceny ofertowej dostawy oleju napędowego</t>
  </si>
  <si>
    <t>cena paliwa brutto (PLN)*</t>
  </si>
  <si>
    <t>Wykonawca wypełnia formularz wyłącznie w komórkach zaznaczonych kolorem niebieskim.</t>
  </si>
  <si>
    <t>1.</t>
  </si>
  <si>
    <t xml:space="preserve">Dostawa oleju napędowego </t>
  </si>
  <si>
    <t>2.</t>
  </si>
  <si>
    <t xml:space="preserve">Usługa magazynowania oleju napędowego </t>
  </si>
  <si>
    <t>3.</t>
  </si>
  <si>
    <t>Wzór</t>
  </si>
  <si>
    <t>- ilość paliwa</t>
  </si>
  <si>
    <t>Cena ofertowa realizacji zamówienia (1+2)</t>
  </si>
  <si>
    <t>Cena netto za usługę magazynowania paliwa*</t>
  </si>
  <si>
    <t>Podatek VAT*</t>
  </si>
  <si>
    <t>Cena brutto za usługę magazynowania paliwa*</t>
  </si>
  <si>
    <t>Cena netto*</t>
  </si>
  <si>
    <t>Cena brutto*</t>
  </si>
  <si>
    <t>- stawka za usługę magazynowania</t>
  </si>
  <si>
    <t>- liczba miesięcy magazynowania</t>
  </si>
  <si>
    <t>Miesięczne wynagrodzenie netto = stawka za usługę magazynowania x ilość paliwa</t>
  </si>
  <si>
    <t>Formularz cenowy dostawy oleju napędowego wraz z usługą magazynowania na zadanie nr 1</t>
  </si>
  <si>
    <t>Formularz cenowy dostawy oleju napędowego wraz z usługą magazynowania na zadanie nr 2</t>
  </si>
  <si>
    <t xml:space="preserve">** </t>
  </si>
  <si>
    <t>https://www.orlen.pl/PL/DlaBiznesu/HurtoweCenyPaliw/Strony/default.aspx</t>
  </si>
  <si>
    <t>cena paliwa netto (PLN - z premią)*</t>
  </si>
  <si>
    <t>Średnia cena oleju napędowego PLN/m3</t>
  </si>
  <si>
    <t xml:space="preserve">Średnia cena 1 m3 oleju napędowego pomniejszona o podatek akcyzowy i opłatę paliwową </t>
  </si>
  <si>
    <r>
      <t>Ilość ON 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</si>
  <si>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 xml:space="preserve">Stawka podatku akcyzowego w PLN za 1 m3 w 2018 r. </t>
  </si>
  <si>
    <t>Stawka opłaty paliwowej w PLN za 1 m3 w 2018 r.</t>
  </si>
  <si>
    <t>Notowania dostępne pod adresem strony internetowej:</t>
  </si>
  <si>
    <r>
      <rPr>
        <b/>
        <sz val="12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    Wykonawca przenosi wartości do Formularza ofertowego. </t>
    </r>
  </si>
  <si>
    <r>
      <t>Cena 1 m3 oleju napędowego EKODIESEL z uwzględnieniem opłaty paliwowej i podatkiem akcyzowym</t>
    </r>
    <r>
      <rPr>
        <b/>
        <sz val="11"/>
        <color indexed="8"/>
        <rFont val="Calibri"/>
        <family val="2"/>
      </rPr>
      <t xml:space="preserve"> (notowania PKN ORLEN S.A.)**</t>
    </r>
  </si>
  <si>
    <t>***</t>
  </si>
  <si>
    <t>Premia/Opust Wykonawcy (PLN/m3)*</t>
  </si>
  <si>
    <t xml:space="preserve">W przypadku zastosowania opustu wpisać kwotę ujemną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</si>
</sst>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  <numFmt numFmtId="198" formatCode="_-* #,##0\ _z_ł_-;\-* #,##0\ _z_ł_-;_-* &quot;-&quot;??\ _z_ł_-;_-@_-"/>
    <numFmt numFmtId="199" formatCode="_-* #,##0.00\ [$PLN]_-;\-* #,##0.00\ [$PLN]_-;_-* &quot;-&quot;??\ [$PLN]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4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180" fontId="57" fillId="0" borderId="0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45" fillId="0" borderId="0" xfId="0" applyNumberFormat="1" applyFont="1" applyBorder="1" applyAlignment="1">
      <alignment/>
    </xf>
    <xf numFmtId="43" fontId="50" fillId="0" borderId="0" xfId="0" applyNumberFormat="1" applyFont="1" applyBorder="1" applyAlignment="1">
      <alignment/>
    </xf>
    <xf numFmtId="43" fontId="45" fillId="33" borderId="18" xfId="42" applyFont="1" applyFill="1" applyBorder="1" applyAlignment="1">
      <alignment horizontal="center"/>
    </xf>
    <xf numFmtId="0" fontId="51" fillId="0" borderId="0" xfId="0" applyFont="1" applyBorder="1" applyAlignment="1">
      <alignment horizontal="left" wrapText="1"/>
    </xf>
    <xf numFmtId="0" fontId="50" fillId="0" borderId="14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0" fillId="0" borderId="14" xfId="0" applyFont="1" applyBorder="1" applyAlignment="1">
      <alignment/>
    </xf>
    <xf numFmtId="0" fontId="60" fillId="0" borderId="14" xfId="0" applyFont="1" applyBorder="1" applyAlignment="1">
      <alignment/>
    </xf>
    <xf numFmtId="198" fontId="45" fillId="0" borderId="0" xfId="42" applyNumberFormat="1" applyFont="1" applyBorder="1" applyAlignment="1">
      <alignment horizontal="center"/>
    </xf>
    <xf numFmtId="198" fontId="45" fillId="0" borderId="0" xfId="42" applyNumberFormat="1" applyFont="1" applyFill="1" applyBorder="1" applyAlignment="1">
      <alignment horizontal="center"/>
    </xf>
    <xf numFmtId="44" fontId="45" fillId="0" borderId="0" xfId="59" applyFont="1" applyFill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51" fillId="0" borderId="16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37" fillId="0" borderId="0" xfId="44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167" fontId="56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16" xfId="0" applyFont="1" applyBorder="1" applyAlignment="1">
      <alignment/>
    </xf>
    <xf numFmtId="169" fontId="0" fillId="0" borderId="0" xfId="42" applyNumberFormat="1" applyFont="1" applyFill="1" applyBorder="1" applyAlignment="1">
      <alignment horizontal="center" vertical="center"/>
    </xf>
    <xf numFmtId="43" fontId="45" fillId="0" borderId="18" xfId="42" applyFont="1" applyFill="1" applyBorder="1" applyAlignment="1">
      <alignment horizontal="right"/>
    </xf>
    <xf numFmtId="44" fontId="0" fillId="0" borderId="0" xfId="42" applyNumberFormat="1" applyFont="1" applyBorder="1" applyAlignment="1">
      <alignment horizontal="right"/>
    </xf>
    <xf numFmtId="44" fontId="0" fillId="0" borderId="16" xfId="42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44" fontId="45" fillId="0" borderId="18" xfId="59" applyFont="1" applyFill="1" applyBorder="1" applyAlignment="1">
      <alignment horizontal="center"/>
    </xf>
    <xf numFmtId="44" fontId="0" fillId="0" borderId="0" xfId="59" applyFont="1" applyFill="1" applyBorder="1" applyAlignment="1">
      <alignment horizontal="center"/>
    </xf>
    <xf numFmtId="44" fontId="0" fillId="0" borderId="0" xfId="59" applyFont="1" applyFill="1" applyBorder="1" applyAlignment="1">
      <alignment/>
    </xf>
    <xf numFmtId="0" fontId="62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0" fillId="0" borderId="0" xfId="59" applyFont="1" applyBorder="1" applyAlignment="1">
      <alignment horizontal="center"/>
    </xf>
    <xf numFmtId="44" fontId="0" fillId="0" borderId="0" xfId="59" applyFont="1" applyAlignment="1">
      <alignment/>
    </xf>
    <xf numFmtId="44" fontId="45" fillId="0" borderId="0" xfId="59" applyFont="1" applyFill="1" applyBorder="1" applyAlignment="1">
      <alignment horizontal="center" vertical="center"/>
    </xf>
    <xf numFmtId="44" fontId="0" fillId="0" borderId="0" xfId="59" applyFont="1" applyBorder="1" applyAlignment="1">
      <alignment horizontal="center"/>
    </xf>
    <xf numFmtId="44" fontId="0" fillId="0" borderId="0" xfId="59" applyFont="1" applyAlignment="1">
      <alignment/>
    </xf>
    <xf numFmtId="44" fontId="0" fillId="0" borderId="0" xfId="59" applyFont="1" applyFill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44" fontId="59" fillId="0" borderId="0" xfId="59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44" fontId="50" fillId="0" borderId="18" xfId="59" applyFont="1" applyFill="1" applyBorder="1" applyAlignment="1">
      <alignment/>
    </xf>
    <xf numFmtId="44" fontId="50" fillId="0" borderId="22" xfId="59" applyFont="1" applyFill="1" applyBorder="1" applyAlignment="1">
      <alignment/>
    </xf>
    <xf numFmtId="43" fontId="45" fillId="2" borderId="18" xfId="42" applyFont="1" applyFill="1" applyBorder="1" applyAlignment="1" applyProtection="1">
      <alignment horizontal="center"/>
      <protection locked="0"/>
    </xf>
    <xf numFmtId="43" fontId="59" fillId="2" borderId="18" xfId="42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2" fontId="0" fillId="2" borderId="21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/>
      <protection locked="0"/>
    </xf>
    <xf numFmtId="2" fontId="0" fillId="2" borderId="22" xfId="0" applyNumberFormat="1" applyFont="1" applyFill="1" applyBorder="1" applyAlignment="1" applyProtection="1">
      <alignment/>
      <protection locked="0"/>
    </xf>
    <xf numFmtId="0" fontId="50" fillId="2" borderId="10" xfId="0" applyFont="1" applyFill="1" applyBorder="1" applyAlignment="1" applyProtection="1">
      <alignment horizontal="left" vertical="center"/>
      <protection locked="0"/>
    </xf>
    <xf numFmtId="0" fontId="50" fillId="2" borderId="11" xfId="0" applyFont="1" applyFill="1" applyBorder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center" vertical="center"/>
      <protection locked="0"/>
    </xf>
    <xf numFmtId="0" fontId="50" fillId="2" borderId="15" xfId="0" applyFont="1" applyFill="1" applyBorder="1" applyAlignment="1" applyProtection="1">
      <alignment horizontal="center" vertical="center"/>
      <protection locked="0"/>
    </xf>
    <xf numFmtId="0" fontId="50" fillId="2" borderId="16" xfId="0" applyFont="1" applyFill="1" applyBorder="1" applyAlignment="1" applyProtection="1">
      <alignment horizontal="center" vertical="center"/>
      <protection locked="0"/>
    </xf>
    <xf numFmtId="0" fontId="50" fillId="2" borderId="17" xfId="0" applyFont="1" applyFill="1" applyBorder="1" applyAlignment="1" applyProtection="1">
      <alignment horizontal="center" vertical="center"/>
      <protection locked="0"/>
    </xf>
    <xf numFmtId="0" fontId="45" fillId="2" borderId="23" xfId="0" applyFont="1" applyFill="1" applyBorder="1" applyAlignment="1" applyProtection="1">
      <alignment horizontal="left" vertical="center"/>
      <protection locked="0"/>
    </xf>
    <xf numFmtId="0" fontId="45" fillId="2" borderId="24" xfId="0" applyFont="1" applyFill="1" applyBorder="1" applyAlignment="1" applyProtection="1">
      <alignment horizontal="right" vertical="center"/>
      <protection locked="0"/>
    </xf>
    <xf numFmtId="14" fontId="45" fillId="2" borderId="25" xfId="0" applyNumberFormat="1" applyFont="1" applyFill="1" applyBorder="1" applyAlignment="1" applyProtection="1">
      <alignment vertical="center"/>
      <protection locked="0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45" fillId="0" borderId="0" xfId="0" applyFont="1" applyBorder="1" applyAlignment="1">
      <alignment horizontal="left" wrapText="1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rlen.pl/PL/DlaBiznesu/HurtoweCenyPaliw/Strony/default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rlen.pl/PL/DlaBiznesu/HurtoweCenyPaliw/Strony/default.asp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110" zoomScaleNormal="110" zoomScaleSheetLayoutView="110" workbookViewId="0" topLeftCell="A1">
      <selection activeCell="E12" sqref="E12"/>
    </sheetView>
  </sheetViews>
  <sheetFormatPr defaultColWidth="9.140625" defaultRowHeight="15"/>
  <cols>
    <col min="1" max="1" width="5.28125" style="0" customWidth="1"/>
    <col min="2" max="2" width="4.140625" style="0" customWidth="1"/>
    <col min="3" max="3" width="15.57421875" style="0" customWidth="1"/>
    <col min="4" max="4" width="32.00390625" style="0" bestFit="1" customWidth="1"/>
    <col min="5" max="5" width="28.421875" style="0" customWidth="1"/>
    <col min="6" max="6" width="7.28125" style="0" customWidth="1"/>
    <col min="7" max="7" width="48.8515625" style="0" customWidth="1"/>
    <col min="8" max="8" width="26.8515625" style="0" customWidth="1"/>
    <col min="9" max="9" width="7.421875" style="0" customWidth="1"/>
    <col min="10" max="10" width="9.57421875" style="0" customWidth="1"/>
    <col min="11" max="11" width="9.7109375" style="0" customWidth="1"/>
    <col min="12" max="12" width="10.57421875" style="0" customWidth="1"/>
    <col min="13" max="13" width="10.00390625" style="0" customWidth="1"/>
    <col min="14" max="14" width="12.28125" style="0" bestFit="1" customWidth="1"/>
    <col min="15" max="15" width="17.421875" style="0" bestFit="1" customWidth="1"/>
    <col min="17" max="17" width="21.57421875" style="0" bestFit="1" customWidth="1"/>
    <col min="18" max="18" width="18.8515625" style="1" bestFit="1" customWidth="1"/>
    <col min="19" max="19" width="10.8515625" style="0" bestFit="1" customWidth="1"/>
  </cols>
  <sheetData>
    <row r="1" spans="1:20" ht="18.75">
      <c r="A1" s="13" t="s">
        <v>12</v>
      </c>
      <c r="B1" s="2"/>
      <c r="C1" s="2"/>
      <c r="D1" s="2"/>
      <c r="E1" s="2"/>
      <c r="F1" s="2"/>
      <c r="G1" s="2"/>
      <c r="H1" s="2"/>
      <c r="I1" s="2"/>
      <c r="J1" s="2"/>
      <c r="K1" s="9"/>
      <c r="L1" s="2"/>
      <c r="M1" s="2"/>
      <c r="N1" s="2"/>
      <c r="O1" s="2"/>
      <c r="R1"/>
      <c r="T1" s="1"/>
    </row>
    <row r="2" spans="2:20" ht="15.75" thickBot="1">
      <c r="B2" s="2"/>
      <c r="C2" s="2"/>
      <c r="D2" s="2"/>
      <c r="E2" s="2"/>
      <c r="F2" s="2"/>
      <c r="G2" s="2"/>
      <c r="H2" s="2"/>
      <c r="I2" s="2"/>
      <c r="J2" s="2"/>
      <c r="K2" s="9"/>
      <c r="L2" s="2"/>
      <c r="M2" s="2"/>
      <c r="N2" s="2"/>
      <c r="O2" s="2"/>
      <c r="R2"/>
      <c r="T2" s="1"/>
    </row>
    <row r="3" spans="1:13" ht="15" customHeight="1">
      <c r="A3" s="114" t="s">
        <v>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51"/>
    </row>
    <row r="4" spans="1:18" s="2" customFormat="1" ht="1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51"/>
      <c r="N4" s="3"/>
      <c r="O4" s="3"/>
      <c r="R4" s="4"/>
    </row>
    <row r="5" spans="1:18" s="2" customFormat="1" ht="15.75" customHeight="1" thickBo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51"/>
      <c r="N5" s="3"/>
      <c r="O5" s="3"/>
      <c r="R5" s="4"/>
    </row>
    <row r="6" spans="2:18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R6" s="4"/>
    </row>
    <row r="7" spans="2:20" s="2" customFormat="1" ht="21.75" customHeight="1">
      <c r="B7" s="5"/>
      <c r="C7" s="5"/>
      <c r="D7" s="5"/>
      <c r="E7" s="5"/>
      <c r="F7" s="5"/>
      <c r="G7" s="5"/>
      <c r="H7" s="53"/>
      <c r="I7" s="53"/>
      <c r="J7" s="111"/>
      <c r="K7" s="112"/>
      <c r="L7" s="113"/>
      <c r="M7" s="7"/>
      <c r="N7" s="3"/>
      <c r="O7" s="3"/>
      <c r="P7" s="3"/>
      <c r="Q7" s="3"/>
      <c r="T7" s="4"/>
    </row>
    <row r="8" spans="2:20" s="2" customFormat="1" ht="15.75" customHeight="1">
      <c r="B8" s="14"/>
      <c r="C8" s="5"/>
      <c r="D8" s="5"/>
      <c r="E8" s="5"/>
      <c r="F8" s="5"/>
      <c r="G8" s="5"/>
      <c r="H8" s="53"/>
      <c r="I8" s="53"/>
      <c r="J8" s="123" t="s">
        <v>4</v>
      </c>
      <c r="K8" s="123"/>
      <c r="L8" s="53" t="s">
        <v>5</v>
      </c>
      <c r="M8" s="12"/>
      <c r="N8" s="3"/>
      <c r="O8" s="3"/>
      <c r="P8" s="3"/>
      <c r="Q8" s="3"/>
      <c r="T8" s="4"/>
    </row>
    <row r="9" spans="2:18" s="2" customFormat="1" ht="15.75" customHeight="1">
      <c r="B9" s="8" t="s">
        <v>2</v>
      </c>
      <c r="C9" s="5"/>
      <c r="D9" s="5"/>
      <c r="E9" s="5"/>
      <c r="F9" s="5"/>
      <c r="G9" s="5"/>
      <c r="H9" s="53"/>
      <c r="I9" s="6"/>
      <c r="J9" s="3"/>
      <c r="K9" s="3"/>
      <c r="L9" s="3"/>
      <c r="M9" s="3"/>
      <c r="N9" s="3"/>
      <c r="O9" s="3"/>
      <c r="R9" s="4"/>
    </row>
    <row r="10" spans="2:18" s="2" customFormat="1" ht="15.75" customHeight="1">
      <c r="B10" s="5"/>
      <c r="C10" s="5"/>
      <c r="D10" s="5"/>
      <c r="E10" s="5"/>
      <c r="F10" s="5"/>
      <c r="G10" s="5"/>
      <c r="H10" s="53"/>
      <c r="I10" s="6"/>
      <c r="J10" s="3"/>
      <c r="K10" s="3"/>
      <c r="L10" s="3"/>
      <c r="M10" s="3"/>
      <c r="N10" s="3"/>
      <c r="O10" s="3"/>
      <c r="R10" s="4"/>
    </row>
    <row r="11" spans="2:18" s="2" customFormat="1" ht="15.75" customHeight="1">
      <c r="B11" s="105"/>
      <c r="C11" s="106"/>
      <c r="D11" s="106"/>
      <c r="E11" s="106"/>
      <c r="F11" s="107"/>
      <c r="G11" s="5"/>
      <c r="H11" s="53"/>
      <c r="I11" s="6"/>
      <c r="J11" s="3"/>
      <c r="K11" s="3"/>
      <c r="L11" s="3"/>
      <c r="M11" s="3"/>
      <c r="N11" s="3"/>
      <c r="O11" s="3"/>
      <c r="R11" s="4"/>
    </row>
    <row r="12" spans="2:18" s="2" customFormat="1" ht="15.75" customHeight="1">
      <c r="B12" s="108"/>
      <c r="C12" s="109"/>
      <c r="D12" s="109"/>
      <c r="E12" s="109"/>
      <c r="F12" s="110"/>
      <c r="G12" s="5"/>
      <c r="H12" s="53"/>
      <c r="I12" s="6"/>
      <c r="J12" s="3"/>
      <c r="K12" s="3"/>
      <c r="L12" s="3"/>
      <c r="M12" s="3"/>
      <c r="N12" s="3"/>
      <c r="O12" s="3"/>
      <c r="R12" s="4"/>
    </row>
    <row r="13" spans="2:18" s="2" customFormat="1" ht="15.75" customHeight="1">
      <c r="B13" s="5"/>
      <c r="C13" s="5"/>
      <c r="D13" s="5"/>
      <c r="E13" s="5"/>
      <c r="F13" s="5"/>
      <c r="G13" s="5"/>
      <c r="H13" s="53"/>
      <c r="I13" s="6"/>
      <c r="J13" s="3"/>
      <c r="K13" s="3"/>
      <c r="L13" s="3"/>
      <c r="M13" s="3"/>
      <c r="N13" s="3"/>
      <c r="O13" s="3"/>
      <c r="R13" s="4"/>
    </row>
    <row r="14" spans="2:18" s="2" customFormat="1" ht="15.75" customHeight="1">
      <c r="B14" s="5"/>
      <c r="C14" s="5"/>
      <c r="D14" s="5"/>
      <c r="E14" s="5"/>
      <c r="F14" s="5"/>
      <c r="G14" s="5"/>
      <c r="H14" s="58"/>
      <c r="I14" s="6"/>
      <c r="J14" s="3"/>
      <c r="K14" s="3"/>
      <c r="L14" s="3"/>
      <c r="M14" s="3"/>
      <c r="N14" s="3"/>
      <c r="O14" s="3"/>
      <c r="R14" s="4"/>
    </row>
    <row r="15" spans="1:18" s="2" customFormat="1" ht="21">
      <c r="A15" s="23"/>
      <c r="B15" s="24" t="s">
        <v>13</v>
      </c>
      <c r="C15" s="124" t="s">
        <v>14</v>
      </c>
      <c r="D15" s="124"/>
      <c r="E15" s="124"/>
      <c r="F15" s="25"/>
      <c r="G15" s="25"/>
      <c r="H15" s="26"/>
      <c r="I15" s="27"/>
      <c r="J15" s="3"/>
      <c r="K15" s="3"/>
      <c r="L15" s="3"/>
      <c r="M15" s="3"/>
      <c r="N15" s="3"/>
      <c r="O15" s="3"/>
      <c r="R15" s="4"/>
    </row>
    <row r="16" spans="1:13" ht="16.5" customHeight="1" thickBot="1">
      <c r="A16" s="28"/>
      <c r="B16" s="2"/>
      <c r="C16" s="2"/>
      <c r="D16" s="2"/>
      <c r="E16" s="2"/>
      <c r="F16" s="2"/>
      <c r="G16" s="3"/>
      <c r="H16" s="3"/>
      <c r="I16" s="29"/>
      <c r="J16" s="2"/>
      <c r="K16" s="2"/>
      <c r="L16" s="2"/>
      <c r="M16" s="2"/>
    </row>
    <row r="17" spans="1:15" s="18" customFormat="1" ht="95.25" customHeight="1" thickBot="1">
      <c r="A17" s="30"/>
      <c r="B17" s="86" t="s">
        <v>1</v>
      </c>
      <c r="C17" s="86" t="s">
        <v>0</v>
      </c>
      <c r="D17" s="87" t="s">
        <v>41</v>
      </c>
      <c r="E17" s="60"/>
      <c r="F17" s="16"/>
      <c r="G17" s="126" t="s">
        <v>10</v>
      </c>
      <c r="H17" s="127"/>
      <c r="I17" s="31"/>
      <c r="J17" s="16"/>
      <c r="K17" s="17"/>
      <c r="L17" s="17"/>
      <c r="M17" s="16"/>
      <c r="O17" s="19"/>
    </row>
    <row r="18" spans="1:18" ht="15.75" customHeight="1">
      <c r="A18" s="28"/>
      <c r="B18" s="88">
        <v>1</v>
      </c>
      <c r="C18" s="99"/>
      <c r="D18" s="100"/>
      <c r="E18" s="61"/>
      <c r="F18" s="2"/>
      <c r="G18" s="78" t="s">
        <v>34</v>
      </c>
      <c r="H18" s="80" t="e">
        <f>D24</f>
        <v>#DIV/0!</v>
      </c>
      <c r="I18" s="29"/>
      <c r="J18" s="2"/>
      <c r="K18" s="2"/>
      <c r="L18" s="2"/>
      <c r="M18" s="2"/>
      <c r="R18"/>
    </row>
    <row r="19" spans="1:18" ht="18" customHeight="1">
      <c r="A19" s="28"/>
      <c r="B19" s="89">
        <v>2</v>
      </c>
      <c r="C19" s="101"/>
      <c r="D19" s="102"/>
      <c r="E19" s="61"/>
      <c r="F19" s="2"/>
      <c r="G19" s="64" t="s">
        <v>37</v>
      </c>
      <c r="H19" s="81">
        <v>1171</v>
      </c>
      <c r="I19" s="29"/>
      <c r="J19" s="2"/>
      <c r="K19" s="2"/>
      <c r="L19" s="2"/>
      <c r="M19" s="2"/>
      <c r="R19"/>
    </row>
    <row r="20" spans="1:18" ht="15.75" customHeight="1">
      <c r="A20" s="28"/>
      <c r="B20" s="89">
        <v>3</v>
      </c>
      <c r="C20" s="101"/>
      <c r="D20" s="102"/>
      <c r="E20" s="61"/>
      <c r="F20" s="2"/>
      <c r="G20" s="63" t="s">
        <v>38</v>
      </c>
      <c r="H20" s="76">
        <v>293.05</v>
      </c>
      <c r="I20" s="29"/>
      <c r="J20" s="2"/>
      <c r="K20" s="2"/>
      <c r="L20" s="2"/>
      <c r="M20" s="2"/>
      <c r="R20"/>
    </row>
    <row r="21" spans="1:18" ht="17.25" customHeight="1">
      <c r="A21" s="28"/>
      <c r="B21" s="89">
        <v>4</v>
      </c>
      <c r="C21" s="101"/>
      <c r="D21" s="102"/>
      <c r="E21" s="61"/>
      <c r="F21" s="2"/>
      <c r="G21" s="125" t="s">
        <v>35</v>
      </c>
      <c r="H21" s="82" t="e">
        <f>H18-H19-H20</f>
        <v>#DIV/0!</v>
      </c>
      <c r="I21" s="29"/>
      <c r="J21" s="2"/>
      <c r="K21" s="2"/>
      <c r="L21" s="2"/>
      <c r="M21" s="2"/>
      <c r="R21"/>
    </row>
    <row r="22" spans="1:18" ht="16.5" thickBot="1">
      <c r="A22" s="28"/>
      <c r="B22" s="90">
        <v>5</v>
      </c>
      <c r="C22" s="103"/>
      <c r="D22" s="104"/>
      <c r="E22" s="61"/>
      <c r="F22" s="2"/>
      <c r="G22" s="125"/>
      <c r="H22" s="66"/>
      <c r="I22" s="29"/>
      <c r="J22" s="2"/>
      <c r="K22" s="2"/>
      <c r="L22" s="2"/>
      <c r="M22" s="2"/>
      <c r="R22"/>
    </row>
    <row r="23" spans="1:18" ht="16.5" thickBot="1">
      <c r="A23" s="28"/>
      <c r="B23" s="91"/>
      <c r="C23" s="92" t="s">
        <v>8</v>
      </c>
      <c r="D23" s="93" t="e">
        <f>AVERAGEA(D18:D22)</f>
        <v>#DIV/0!</v>
      </c>
      <c r="E23" s="21"/>
      <c r="F23" s="2"/>
      <c r="G23" s="9" t="s">
        <v>43</v>
      </c>
      <c r="H23" s="98"/>
      <c r="I23" s="29" t="s">
        <v>42</v>
      </c>
      <c r="J23" s="2"/>
      <c r="K23" s="2"/>
      <c r="L23" s="2"/>
      <c r="M23" s="2"/>
      <c r="R23"/>
    </row>
    <row r="24" spans="1:18" ht="18" thickBot="1">
      <c r="A24" s="28"/>
      <c r="B24" s="63"/>
      <c r="C24" s="94" t="s">
        <v>9</v>
      </c>
      <c r="D24" s="93" t="e">
        <f>ROUND(D23,2)</f>
        <v>#DIV/0!</v>
      </c>
      <c r="E24" s="21"/>
      <c r="F24" s="2"/>
      <c r="G24" s="9" t="s">
        <v>36</v>
      </c>
      <c r="H24" s="67">
        <v>11000</v>
      </c>
      <c r="I24" s="29"/>
      <c r="J24" s="2"/>
      <c r="K24" s="2"/>
      <c r="L24" s="2"/>
      <c r="M24" s="2"/>
      <c r="R24"/>
    </row>
    <row r="25" spans="1:18" ht="15">
      <c r="A25" s="28"/>
      <c r="B25" s="2"/>
      <c r="C25" s="2"/>
      <c r="D25" s="2"/>
      <c r="E25" s="2"/>
      <c r="F25" s="2"/>
      <c r="G25" s="9" t="s">
        <v>33</v>
      </c>
      <c r="H25" s="68" t="e">
        <f>ROUND((H24*(H21+H23)),2)</f>
        <v>#DIV/0!</v>
      </c>
      <c r="I25" s="32"/>
      <c r="J25" s="2"/>
      <c r="K25" s="2"/>
      <c r="L25" s="2"/>
      <c r="M25" s="2"/>
      <c r="R25"/>
    </row>
    <row r="26" spans="1:18" ht="15">
      <c r="A26" s="28"/>
      <c r="B26" s="2"/>
      <c r="C26" s="2"/>
      <c r="D26" s="2"/>
      <c r="E26" s="2"/>
      <c r="F26" s="2"/>
      <c r="G26" s="9" t="s">
        <v>7</v>
      </c>
      <c r="H26" s="68" t="e">
        <f>ROUND((H25*23%),2)</f>
        <v>#DIV/0!</v>
      </c>
      <c r="I26" s="32"/>
      <c r="J26" s="2"/>
      <c r="K26" s="2"/>
      <c r="L26" s="2"/>
      <c r="M26" s="2"/>
      <c r="R26"/>
    </row>
    <row r="27" spans="1:18" ht="15">
      <c r="A27" s="33"/>
      <c r="B27" s="34"/>
      <c r="C27" s="34"/>
      <c r="D27" s="34"/>
      <c r="E27" s="34"/>
      <c r="F27" s="34"/>
      <c r="G27" s="65" t="s">
        <v>11</v>
      </c>
      <c r="H27" s="69" t="e">
        <f>ROUND((H25+H26),2)</f>
        <v>#DIV/0!</v>
      </c>
      <c r="I27" s="35"/>
      <c r="J27" s="2"/>
      <c r="K27" s="2"/>
      <c r="L27" s="2"/>
      <c r="M27" s="2"/>
      <c r="R27"/>
    </row>
    <row r="28" spans="2:18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R28"/>
    </row>
    <row r="29" spans="1:18" ht="21">
      <c r="A29" s="23"/>
      <c r="B29" s="36" t="s">
        <v>15</v>
      </c>
      <c r="C29" s="36" t="s">
        <v>16</v>
      </c>
      <c r="D29" s="37"/>
      <c r="E29" s="37"/>
      <c r="F29" s="37"/>
      <c r="G29" s="37"/>
      <c r="H29" s="37"/>
      <c r="I29" s="38"/>
      <c r="J29" s="2"/>
      <c r="K29" s="2"/>
      <c r="L29" s="2"/>
      <c r="M29" s="2"/>
      <c r="R29"/>
    </row>
    <row r="30" spans="1:18" ht="15">
      <c r="A30" s="28"/>
      <c r="B30" s="2"/>
      <c r="C30" s="2"/>
      <c r="D30" s="2"/>
      <c r="E30" s="2"/>
      <c r="F30" s="2"/>
      <c r="G30" s="20"/>
      <c r="H30" s="2"/>
      <c r="I30" s="29"/>
      <c r="J30" s="2"/>
      <c r="K30" s="2"/>
      <c r="L30" s="2"/>
      <c r="M30" s="2"/>
      <c r="R30"/>
    </row>
    <row r="31" spans="1:18" ht="15">
      <c r="A31" s="28"/>
      <c r="B31" s="2"/>
      <c r="C31" s="63"/>
      <c r="D31" s="63"/>
      <c r="E31" s="63"/>
      <c r="F31" s="39" t="s">
        <v>18</v>
      </c>
      <c r="G31" s="70"/>
      <c r="H31" s="63"/>
      <c r="I31" s="29"/>
      <c r="J31" s="2"/>
      <c r="K31" s="2"/>
      <c r="L31" s="2"/>
      <c r="M31" s="2"/>
      <c r="R31"/>
    </row>
    <row r="32" spans="1:18" ht="16.5" thickBot="1">
      <c r="A32" s="28"/>
      <c r="B32" s="2"/>
      <c r="C32" s="63"/>
      <c r="D32" s="63"/>
      <c r="E32" s="63"/>
      <c r="F32" s="71"/>
      <c r="G32" s="71"/>
      <c r="H32" s="71"/>
      <c r="I32" s="47"/>
      <c r="J32" s="2"/>
      <c r="K32" s="2"/>
      <c r="L32" s="2"/>
      <c r="M32" s="2"/>
      <c r="R32"/>
    </row>
    <row r="33" spans="1:18" ht="16.5" thickBot="1">
      <c r="A33" s="28"/>
      <c r="B33" s="2"/>
      <c r="C33" s="97"/>
      <c r="D33" s="72" t="s">
        <v>26</v>
      </c>
      <c r="E33" s="73"/>
      <c r="F33" s="74" t="s">
        <v>28</v>
      </c>
      <c r="G33" s="71"/>
      <c r="H33" s="71"/>
      <c r="I33" s="46"/>
      <c r="J33" s="2"/>
      <c r="K33" s="2"/>
      <c r="L33" s="2"/>
      <c r="M33" s="2"/>
      <c r="R33"/>
    </row>
    <row r="34" spans="1:18" ht="16.5" thickBot="1">
      <c r="A34" s="28"/>
      <c r="B34" s="2"/>
      <c r="C34" s="73"/>
      <c r="D34" s="72"/>
      <c r="E34" s="63"/>
      <c r="F34" s="71"/>
      <c r="G34" s="71"/>
      <c r="H34" s="75">
        <f>ROUND((C33*C35),2)</f>
        <v>0</v>
      </c>
      <c r="I34" s="43"/>
      <c r="J34" s="2"/>
      <c r="K34" s="2"/>
      <c r="L34" s="2"/>
      <c r="M34" s="2"/>
      <c r="R34"/>
    </row>
    <row r="35" spans="1:18" ht="16.5" thickBot="1">
      <c r="A35" s="28"/>
      <c r="B35" s="2"/>
      <c r="C35" s="41">
        <f>H24</f>
        <v>11000</v>
      </c>
      <c r="D35" s="72" t="s">
        <v>19</v>
      </c>
      <c r="E35" s="63"/>
      <c r="F35" s="71"/>
      <c r="G35" s="71"/>
      <c r="H35" s="71"/>
      <c r="I35" s="43"/>
      <c r="J35" s="2"/>
      <c r="K35" s="2"/>
      <c r="L35" s="2"/>
      <c r="M35" s="2"/>
      <c r="R35"/>
    </row>
    <row r="36" spans="1:18" ht="15.75" thickBot="1">
      <c r="A36" s="28"/>
      <c r="B36" s="2"/>
      <c r="C36" s="49"/>
      <c r="D36" s="72"/>
      <c r="E36" s="63"/>
      <c r="F36" s="63"/>
      <c r="G36" s="70"/>
      <c r="H36" s="63"/>
      <c r="I36" s="29"/>
      <c r="J36" s="20"/>
      <c r="K36" s="2"/>
      <c r="L36" s="2"/>
      <c r="M36" s="2"/>
      <c r="R36"/>
    </row>
    <row r="37" spans="1:18" ht="15.75" thickBot="1">
      <c r="A37" s="28"/>
      <c r="B37" s="2"/>
      <c r="C37" s="54">
        <v>48</v>
      </c>
      <c r="D37" s="72" t="s">
        <v>27</v>
      </c>
      <c r="E37" s="63"/>
      <c r="F37" s="63"/>
      <c r="G37" s="39" t="s">
        <v>21</v>
      </c>
      <c r="H37" s="76">
        <f>ROUND((C33*C35*C37),2)</f>
        <v>0</v>
      </c>
      <c r="I37" s="29"/>
      <c r="J37" s="2"/>
      <c r="K37" s="2"/>
      <c r="L37" s="2"/>
      <c r="M37" s="2"/>
      <c r="R37"/>
    </row>
    <row r="38" spans="1:18" ht="15">
      <c r="A38" s="28"/>
      <c r="B38" s="2"/>
      <c r="C38" s="48"/>
      <c r="D38" s="72"/>
      <c r="E38" s="63"/>
      <c r="F38" s="63"/>
      <c r="G38" s="39" t="s">
        <v>22</v>
      </c>
      <c r="H38" s="77">
        <f>ROUND(H37*0.23,2)</f>
        <v>0</v>
      </c>
      <c r="I38" s="29"/>
      <c r="J38" s="2"/>
      <c r="K38" s="2"/>
      <c r="L38" s="2"/>
      <c r="M38" s="2"/>
      <c r="R38"/>
    </row>
    <row r="39" spans="1:18" ht="15">
      <c r="A39" s="28"/>
      <c r="B39" s="2"/>
      <c r="C39" s="63"/>
      <c r="D39" s="63"/>
      <c r="E39" s="63"/>
      <c r="F39" s="63"/>
      <c r="G39" s="39" t="s">
        <v>23</v>
      </c>
      <c r="H39" s="77">
        <f>H37+H38</f>
        <v>0</v>
      </c>
      <c r="I39" s="29"/>
      <c r="J39" s="2"/>
      <c r="K39" s="2"/>
      <c r="L39" s="2"/>
      <c r="M39" s="2"/>
      <c r="R39"/>
    </row>
    <row r="40" spans="1:18" ht="15.75">
      <c r="A40" s="28"/>
      <c r="B40" s="2"/>
      <c r="C40" s="2"/>
      <c r="D40" s="2"/>
      <c r="E40" s="2"/>
      <c r="F40" s="2"/>
      <c r="G40" s="40"/>
      <c r="H40" s="50"/>
      <c r="I40" s="29"/>
      <c r="J40" s="2"/>
      <c r="K40" s="2"/>
      <c r="L40" s="2"/>
      <c r="M40" s="2"/>
      <c r="R40"/>
    </row>
    <row r="41" spans="1:18" ht="15.75" customHeight="1">
      <c r="A41" s="33"/>
      <c r="B41" s="34"/>
      <c r="C41" s="55"/>
      <c r="D41" s="55"/>
      <c r="E41" s="55"/>
      <c r="F41" s="55"/>
      <c r="G41" s="55"/>
      <c r="H41" s="55"/>
      <c r="I41" s="35"/>
      <c r="J41" s="2"/>
      <c r="K41" s="2"/>
      <c r="L41" s="2"/>
      <c r="M41" s="2"/>
      <c r="R41"/>
    </row>
    <row r="42" spans="2:18" ht="15">
      <c r="B42" s="2"/>
      <c r="C42" s="2"/>
      <c r="D42" s="2"/>
      <c r="E42" s="2"/>
      <c r="F42" s="42"/>
      <c r="G42" s="42"/>
      <c r="H42" s="42"/>
      <c r="I42" s="42"/>
      <c r="J42" s="2"/>
      <c r="K42" s="2"/>
      <c r="L42" s="2"/>
      <c r="M42" s="2"/>
      <c r="R42"/>
    </row>
    <row r="43" spans="1:18" ht="21.75" thickBot="1">
      <c r="A43" s="23"/>
      <c r="B43" s="36" t="s">
        <v>17</v>
      </c>
      <c r="C43" s="36" t="s">
        <v>20</v>
      </c>
      <c r="D43" s="36"/>
      <c r="E43" s="37"/>
      <c r="F43" s="44"/>
      <c r="G43" s="44"/>
      <c r="H43" s="44"/>
      <c r="I43" s="45"/>
      <c r="J43" s="2"/>
      <c r="K43" s="2"/>
      <c r="L43" s="2"/>
      <c r="M43" s="2"/>
      <c r="R43"/>
    </row>
    <row r="44" spans="1:18" ht="16.5" thickBot="1">
      <c r="A44" s="28"/>
      <c r="B44" s="2"/>
      <c r="C44" s="2"/>
      <c r="D44" s="2"/>
      <c r="E44" s="2"/>
      <c r="F44" s="2"/>
      <c r="G44" s="22" t="s">
        <v>24</v>
      </c>
      <c r="H44" s="95" t="e">
        <f>ROUND((H37+H25),2)</f>
        <v>#DIV/0!</v>
      </c>
      <c r="I44" s="29"/>
      <c r="J44" s="2"/>
      <c r="K44" s="2"/>
      <c r="L44" s="2"/>
      <c r="M44" s="2"/>
      <c r="R44"/>
    </row>
    <row r="45" spans="1:18" ht="16.5" thickBot="1">
      <c r="A45" s="28"/>
      <c r="B45" s="2"/>
      <c r="C45" s="2"/>
      <c r="D45" s="2"/>
      <c r="E45" s="2"/>
      <c r="F45" s="2"/>
      <c r="G45" s="22" t="s">
        <v>22</v>
      </c>
      <c r="H45" s="95" t="e">
        <f>H26+H38</f>
        <v>#DIV/0!</v>
      </c>
      <c r="I45" s="29"/>
      <c r="J45" s="2"/>
      <c r="K45" s="2"/>
      <c r="L45" s="2"/>
      <c r="M45" s="2"/>
      <c r="R45"/>
    </row>
    <row r="46" spans="1:18" ht="16.5" thickBot="1">
      <c r="A46" s="28"/>
      <c r="B46" s="2"/>
      <c r="C46" s="2"/>
      <c r="D46" s="2"/>
      <c r="E46" s="2"/>
      <c r="F46" s="2"/>
      <c r="G46" s="22" t="s">
        <v>25</v>
      </c>
      <c r="H46" s="96" t="e">
        <f>H27+H39</f>
        <v>#DIV/0!</v>
      </c>
      <c r="I46" s="29"/>
      <c r="J46" s="2"/>
      <c r="K46" s="2"/>
      <c r="L46" s="2"/>
      <c r="M46" s="2"/>
      <c r="R46"/>
    </row>
    <row r="47" spans="1:18" ht="15">
      <c r="A47" s="33"/>
      <c r="B47" s="34"/>
      <c r="C47" s="34"/>
      <c r="D47" s="34"/>
      <c r="E47" s="34"/>
      <c r="F47" s="34"/>
      <c r="G47" s="34"/>
      <c r="H47" s="34"/>
      <c r="I47" s="35"/>
      <c r="J47" s="2"/>
      <c r="K47" s="2"/>
      <c r="L47" s="2"/>
      <c r="M47" s="2"/>
      <c r="R47"/>
    </row>
    <row r="48" spans="2:1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R48"/>
    </row>
    <row r="49" spans="2:18" ht="15.75">
      <c r="B49" s="79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R49"/>
    </row>
    <row r="50" spans="2:18" ht="15.75">
      <c r="B50" s="2" t="s">
        <v>31</v>
      </c>
      <c r="C50" s="62" t="s">
        <v>39</v>
      </c>
      <c r="D50" s="2"/>
      <c r="E50" s="2"/>
      <c r="F50" s="2"/>
      <c r="G50" s="2"/>
      <c r="H50" s="2"/>
      <c r="I50" s="2"/>
      <c r="J50" s="2"/>
      <c r="K50" s="2"/>
      <c r="L50" s="2"/>
      <c r="M50" s="2"/>
      <c r="R50"/>
    </row>
    <row r="51" spans="2:18" ht="15">
      <c r="B51" s="2"/>
      <c r="C51" s="59" t="s">
        <v>32</v>
      </c>
      <c r="D51" s="2"/>
      <c r="E51" s="2"/>
      <c r="F51" s="2"/>
      <c r="G51" s="2"/>
      <c r="H51" s="2"/>
      <c r="I51" s="2"/>
      <c r="J51" s="2"/>
      <c r="K51" s="2"/>
      <c r="L51" s="2"/>
      <c r="M51" s="2"/>
      <c r="R51"/>
    </row>
    <row r="52" spans="2:18" ht="15.75">
      <c r="B52" s="2" t="s">
        <v>42</v>
      </c>
      <c r="C52" s="15" t="s">
        <v>44</v>
      </c>
      <c r="D52" s="2"/>
      <c r="E52" s="2"/>
      <c r="F52" s="2"/>
      <c r="G52" s="2"/>
      <c r="H52" s="11"/>
      <c r="I52" s="2"/>
      <c r="J52" s="2"/>
      <c r="K52" s="2"/>
      <c r="L52" s="2"/>
      <c r="M52" s="2"/>
      <c r="R52"/>
    </row>
    <row r="53" spans="2:18" ht="15">
      <c r="B53" s="2"/>
      <c r="C53" s="2"/>
      <c r="D53" s="2"/>
      <c r="E53" s="2"/>
      <c r="F53" s="2"/>
      <c r="G53" s="2"/>
      <c r="H53" s="2"/>
      <c r="I53" s="2"/>
      <c r="J53" s="10" t="s">
        <v>6</v>
      </c>
      <c r="K53" s="2"/>
      <c r="L53" s="2"/>
      <c r="M53" s="2"/>
      <c r="R53"/>
    </row>
    <row r="54" spans="6:19" ht="15.75">
      <c r="F54" s="2"/>
      <c r="G54" s="2"/>
      <c r="H54" s="2"/>
      <c r="I54" s="15"/>
      <c r="J54" s="52" t="s">
        <v>3</v>
      </c>
      <c r="K54" s="2"/>
      <c r="L54" s="2"/>
      <c r="M54" s="2"/>
      <c r="R54"/>
      <c r="S54" s="1"/>
    </row>
    <row r="55" spans="6:19" ht="15">
      <c r="F55" s="2"/>
      <c r="G55" s="2"/>
      <c r="H55" s="2"/>
      <c r="I55" s="2"/>
      <c r="J55" s="2"/>
      <c r="K55" s="2"/>
      <c r="L55" s="2"/>
      <c r="M55" s="2"/>
      <c r="R55"/>
      <c r="S55" s="1"/>
    </row>
    <row r="56" spans="6:19" ht="15">
      <c r="F56" s="2"/>
      <c r="G56" s="2"/>
      <c r="H56" s="2"/>
      <c r="I56" s="2"/>
      <c r="J56" s="2"/>
      <c r="K56" s="2"/>
      <c r="L56" s="2"/>
      <c r="M56" s="2"/>
      <c r="R56"/>
      <c r="S56" s="1"/>
    </row>
    <row r="57" spans="6:19" ht="15">
      <c r="F57" s="2"/>
      <c r="G57" s="2"/>
      <c r="H57" s="2"/>
      <c r="I57" s="2"/>
      <c r="J57" s="2"/>
      <c r="K57" s="2"/>
      <c r="L57" s="2"/>
      <c r="M57" s="2"/>
      <c r="R57"/>
      <c r="S57" s="1"/>
    </row>
    <row r="58" spans="6:19" ht="15">
      <c r="F58" s="2"/>
      <c r="G58" s="2"/>
      <c r="H58" s="2"/>
      <c r="I58" s="2"/>
      <c r="J58" s="2"/>
      <c r="K58" s="2"/>
      <c r="M58" s="2"/>
      <c r="R58"/>
      <c r="S58" s="1"/>
    </row>
    <row r="59" spans="6:19" ht="15">
      <c r="F59" s="2"/>
      <c r="G59" s="2"/>
      <c r="H59" s="2"/>
      <c r="I59" s="2"/>
      <c r="J59" s="2"/>
      <c r="K59" s="2"/>
      <c r="M59" s="2"/>
      <c r="R59"/>
      <c r="S59" s="1"/>
    </row>
    <row r="60" spans="6:18" ht="15">
      <c r="F60" s="2"/>
      <c r="G60" s="2"/>
      <c r="H60" s="2"/>
      <c r="I60" s="2"/>
      <c r="J60" s="2"/>
      <c r="K60" s="2"/>
      <c r="M60" s="2"/>
      <c r="Q60" s="1"/>
      <c r="R60"/>
    </row>
    <row r="61" spans="6:11" ht="15">
      <c r="F61" s="2"/>
      <c r="G61" s="2"/>
      <c r="H61" s="2"/>
      <c r="I61" s="2"/>
      <c r="J61" s="2"/>
      <c r="K61" s="2"/>
    </row>
    <row r="62" spans="6:11" ht="15">
      <c r="F62" s="2"/>
      <c r="G62" s="2"/>
      <c r="H62" s="2"/>
      <c r="I62" s="2"/>
      <c r="J62" s="2"/>
      <c r="K62" s="2"/>
    </row>
    <row r="63" spans="6:11" ht="15">
      <c r="F63" s="2"/>
      <c r="G63" s="2"/>
      <c r="I63" s="2"/>
      <c r="J63" s="2"/>
      <c r="K63" s="2"/>
    </row>
    <row r="64" spans="6:11" ht="15">
      <c r="F64" s="2"/>
      <c r="G64" s="2"/>
      <c r="I64" s="2"/>
      <c r="J64" s="2"/>
      <c r="K64" s="2"/>
    </row>
    <row r="65" spans="6:9" ht="15">
      <c r="F65" s="2"/>
      <c r="G65" s="2"/>
      <c r="I65" s="2"/>
    </row>
    <row r="66" spans="6:9" ht="15">
      <c r="F66" s="2"/>
      <c r="I66" s="2"/>
    </row>
    <row r="67" ht="15">
      <c r="F67" s="2"/>
    </row>
    <row r="68" ht="15">
      <c r="F68" s="2"/>
    </row>
    <row r="69" ht="15">
      <c r="F69" s="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3:L5"/>
    <mergeCell ref="J8:K8"/>
    <mergeCell ref="C15:E15"/>
    <mergeCell ref="G21:G22"/>
    <mergeCell ref="G17:H17"/>
  </mergeCells>
  <hyperlinks>
    <hyperlink ref="C51" r:id="rId1" display="https://www.orlen.pl/PL/DlaBiznesu/HurtoweCenyPaliw/Strony/default.aspx"/>
  </hyperlink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scale="58" r:id="rId2"/>
  <headerFooter>
    <oddHeader xml:space="preserve">&amp;RZałącznik  nr 1
do Formularza ofertowego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view="pageBreakPreview" zoomScale="110" zoomScaleNormal="110" zoomScaleSheetLayoutView="110" workbookViewId="0" topLeftCell="A31">
      <selection activeCell="E28" sqref="E28"/>
    </sheetView>
  </sheetViews>
  <sheetFormatPr defaultColWidth="9.140625" defaultRowHeight="15"/>
  <cols>
    <col min="1" max="1" width="5.28125" style="0" customWidth="1"/>
    <col min="2" max="2" width="4.140625" style="0" customWidth="1"/>
    <col min="3" max="3" width="15.57421875" style="0" customWidth="1"/>
    <col min="4" max="4" width="32.00390625" style="0" bestFit="1" customWidth="1"/>
    <col min="5" max="5" width="28.421875" style="0" customWidth="1"/>
    <col min="6" max="6" width="7.28125" style="0" customWidth="1"/>
    <col min="7" max="7" width="48.8515625" style="0" customWidth="1"/>
    <col min="8" max="8" width="26.8515625" style="0" customWidth="1"/>
    <col min="9" max="9" width="7.421875" style="0" customWidth="1"/>
    <col min="10" max="10" width="9.57421875" style="0" customWidth="1"/>
    <col min="11" max="11" width="9.7109375" style="0" customWidth="1"/>
    <col min="12" max="12" width="10.57421875" style="0" customWidth="1"/>
    <col min="13" max="13" width="10.00390625" style="0" customWidth="1"/>
    <col min="14" max="14" width="12.28125" style="0" bestFit="1" customWidth="1"/>
    <col min="15" max="15" width="17.421875" style="0" bestFit="1" customWidth="1"/>
    <col min="17" max="17" width="21.57421875" style="0" bestFit="1" customWidth="1"/>
    <col min="18" max="18" width="18.8515625" style="1" bestFit="1" customWidth="1"/>
    <col min="19" max="19" width="10.8515625" style="0" bestFit="1" customWidth="1"/>
  </cols>
  <sheetData>
    <row r="1" spans="1:20" ht="18.75">
      <c r="A1" s="13" t="s">
        <v>12</v>
      </c>
      <c r="B1" s="2"/>
      <c r="C1" s="2"/>
      <c r="D1" s="2"/>
      <c r="E1" s="2"/>
      <c r="F1" s="2"/>
      <c r="G1" s="2"/>
      <c r="H1" s="2"/>
      <c r="I1" s="2"/>
      <c r="J1" s="2"/>
      <c r="K1" s="9"/>
      <c r="L1" s="2"/>
      <c r="M1" s="2"/>
      <c r="N1" s="2"/>
      <c r="O1" s="2"/>
      <c r="R1"/>
      <c r="T1" s="1"/>
    </row>
    <row r="2" spans="2:20" ht="15.75" thickBot="1">
      <c r="B2" s="2"/>
      <c r="C2" s="2"/>
      <c r="D2" s="2"/>
      <c r="E2" s="2"/>
      <c r="F2" s="2"/>
      <c r="G2" s="2"/>
      <c r="H2" s="2"/>
      <c r="I2" s="2"/>
      <c r="J2" s="2"/>
      <c r="K2" s="9"/>
      <c r="L2" s="2"/>
      <c r="M2" s="2"/>
      <c r="N2" s="2"/>
      <c r="O2" s="2"/>
      <c r="R2"/>
      <c r="T2" s="1"/>
    </row>
    <row r="3" spans="1:13" ht="15" customHeight="1">
      <c r="A3" s="114" t="s">
        <v>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56"/>
    </row>
    <row r="4" spans="1:18" s="2" customFormat="1" ht="1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56"/>
      <c r="N4" s="3"/>
      <c r="O4" s="3"/>
      <c r="R4" s="4"/>
    </row>
    <row r="5" spans="1:18" s="2" customFormat="1" ht="15.75" customHeight="1" thickBo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56"/>
      <c r="N5" s="3"/>
      <c r="O5" s="3"/>
      <c r="R5" s="4"/>
    </row>
    <row r="6" spans="2:18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R6" s="4"/>
    </row>
    <row r="7" spans="2:20" s="2" customFormat="1" ht="21.75" customHeight="1">
      <c r="B7" s="5"/>
      <c r="C7" s="5"/>
      <c r="D7" s="5"/>
      <c r="E7" s="5"/>
      <c r="F7" s="5"/>
      <c r="G7" s="5"/>
      <c r="H7" s="58"/>
      <c r="I7" s="58"/>
      <c r="J7" s="111"/>
      <c r="K7" s="112"/>
      <c r="L7" s="113"/>
      <c r="M7" s="7"/>
      <c r="N7" s="3"/>
      <c r="O7" s="3"/>
      <c r="P7" s="3"/>
      <c r="Q7" s="3"/>
      <c r="T7" s="4"/>
    </row>
    <row r="8" spans="2:20" s="2" customFormat="1" ht="15.75" customHeight="1">
      <c r="B8" s="14"/>
      <c r="C8" s="5"/>
      <c r="D8" s="5"/>
      <c r="E8" s="5"/>
      <c r="F8" s="5"/>
      <c r="G8" s="5"/>
      <c r="H8" s="58"/>
      <c r="I8" s="58"/>
      <c r="J8" s="123" t="s">
        <v>4</v>
      </c>
      <c r="K8" s="123"/>
      <c r="L8" s="58" t="s">
        <v>5</v>
      </c>
      <c r="M8" s="12"/>
      <c r="N8" s="3"/>
      <c r="O8" s="3"/>
      <c r="P8" s="3"/>
      <c r="Q8" s="3"/>
      <c r="T8" s="4"/>
    </row>
    <row r="9" spans="2:18" s="2" customFormat="1" ht="15.75" customHeight="1">
      <c r="B9" s="8" t="s">
        <v>2</v>
      </c>
      <c r="C9" s="5"/>
      <c r="D9" s="5"/>
      <c r="E9" s="5"/>
      <c r="F9" s="5"/>
      <c r="G9" s="5"/>
      <c r="H9" s="58"/>
      <c r="I9" s="6"/>
      <c r="J9" s="3"/>
      <c r="K9" s="3"/>
      <c r="L9" s="3"/>
      <c r="M9" s="3"/>
      <c r="N9" s="3"/>
      <c r="O9" s="3"/>
      <c r="R9" s="4"/>
    </row>
    <row r="10" spans="2:18" s="2" customFormat="1" ht="15.75" customHeight="1">
      <c r="B10" s="5"/>
      <c r="C10" s="5"/>
      <c r="D10" s="5"/>
      <c r="E10" s="5"/>
      <c r="F10" s="5"/>
      <c r="G10" s="5"/>
      <c r="H10" s="58"/>
      <c r="I10" s="6"/>
      <c r="J10" s="3"/>
      <c r="K10" s="3"/>
      <c r="L10" s="3"/>
      <c r="M10" s="3"/>
      <c r="N10" s="3"/>
      <c r="O10" s="3"/>
      <c r="R10" s="4"/>
    </row>
    <row r="11" spans="2:18" s="2" customFormat="1" ht="15.75" customHeight="1">
      <c r="B11" s="105"/>
      <c r="C11" s="106"/>
      <c r="D11" s="106"/>
      <c r="E11" s="106"/>
      <c r="F11" s="107"/>
      <c r="G11" s="5"/>
      <c r="H11" s="58"/>
      <c r="I11" s="6"/>
      <c r="J11" s="3"/>
      <c r="K11" s="3"/>
      <c r="L11" s="3"/>
      <c r="M11" s="3"/>
      <c r="N11" s="3"/>
      <c r="O11" s="3"/>
      <c r="R11" s="4"/>
    </row>
    <row r="12" spans="2:18" s="2" customFormat="1" ht="15.75" customHeight="1">
      <c r="B12" s="108"/>
      <c r="C12" s="109"/>
      <c r="D12" s="109"/>
      <c r="E12" s="109"/>
      <c r="F12" s="110"/>
      <c r="G12" s="5"/>
      <c r="H12" s="58"/>
      <c r="I12" s="6"/>
      <c r="J12" s="3"/>
      <c r="K12" s="3"/>
      <c r="L12" s="3"/>
      <c r="M12" s="3"/>
      <c r="N12" s="3"/>
      <c r="O12" s="3"/>
      <c r="R12" s="4"/>
    </row>
    <row r="13" spans="2:18" s="2" customFormat="1" ht="15.75" customHeight="1">
      <c r="B13" s="5"/>
      <c r="C13" s="5"/>
      <c r="D13" s="5"/>
      <c r="E13" s="5"/>
      <c r="F13" s="5"/>
      <c r="G13" s="5"/>
      <c r="H13" s="58"/>
      <c r="I13" s="6"/>
      <c r="J13" s="3"/>
      <c r="K13" s="3"/>
      <c r="L13" s="3"/>
      <c r="M13" s="3"/>
      <c r="N13" s="3"/>
      <c r="O13" s="3"/>
      <c r="R13" s="4"/>
    </row>
    <row r="14" spans="2:18" s="2" customFormat="1" ht="15.75" customHeight="1">
      <c r="B14" s="5"/>
      <c r="C14" s="5"/>
      <c r="D14" s="5"/>
      <c r="E14" s="5"/>
      <c r="F14" s="5"/>
      <c r="G14" s="5"/>
      <c r="H14" s="58"/>
      <c r="I14" s="6"/>
      <c r="J14" s="3"/>
      <c r="K14" s="3"/>
      <c r="L14" s="3"/>
      <c r="M14" s="3"/>
      <c r="N14" s="3"/>
      <c r="O14" s="3"/>
      <c r="R14" s="4"/>
    </row>
    <row r="15" spans="1:18" s="2" customFormat="1" ht="21">
      <c r="A15" s="23"/>
      <c r="B15" s="24" t="s">
        <v>13</v>
      </c>
      <c r="C15" s="124" t="s">
        <v>14</v>
      </c>
      <c r="D15" s="124"/>
      <c r="E15" s="124"/>
      <c r="F15" s="25"/>
      <c r="G15" s="25"/>
      <c r="H15" s="26"/>
      <c r="I15" s="27"/>
      <c r="J15" s="3"/>
      <c r="K15" s="3"/>
      <c r="L15" s="3"/>
      <c r="M15" s="3"/>
      <c r="N15" s="3"/>
      <c r="O15" s="3"/>
      <c r="R15" s="4"/>
    </row>
    <row r="16" spans="1:13" ht="16.5" customHeight="1" thickBot="1">
      <c r="A16" s="28"/>
      <c r="B16" s="2"/>
      <c r="C16" s="2"/>
      <c r="D16" s="2"/>
      <c r="E16" s="2"/>
      <c r="F16" s="2"/>
      <c r="G16" s="3"/>
      <c r="H16" s="3"/>
      <c r="I16" s="29"/>
      <c r="J16" s="2"/>
      <c r="K16" s="2"/>
      <c r="L16" s="2"/>
      <c r="M16" s="2"/>
    </row>
    <row r="17" spans="1:15" s="18" customFormat="1" ht="95.25" customHeight="1" thickBot="1">
      <c r="A17" s="30"/>
      <c r="B17" s="86" t="s">
        <v>1</v>
      </c>
      <c r="C17" s="86" t="s">
        <v>0</v>
      </c>
      <c r="D17" s="87" t="s">
        <v>41</v>
      </c>
      <c r="E17" s="60"/>
      <c r="F17" s="16"/>
      <c r="G17" s="126" t="s">
        <v>10</v>
      </c>
      <c r="H17" s="127"/>
      <c r="I17" s="31"/>
      <c r="J17" s="16"/>
      <c r="K17" s="17"/>
      <c r="L17" s="17"/>
      <c r="M17" s="16"/>
      <c r="O17" s="19"/>
    </row>
    <row r="18" spans="1:18" ht="15.75" customHeight="1">
      <c r="A18" s="28"/>
      <c r="B18" s="88">
        <v>1</v>
      </c>
      <c r="C18" s="99"/>
      <c r="D18" s="100"/>
      <c r="E18" s="61"/>
      <c r="F18" s="2"/>
      <c r="G18" s="78" t="s">
        <v>34</v>
      </c>
      <c r="H18" s="83" t="e">
        <f>D24</f>
        <v>#DIV/0!</v>
      </c>
      <c r="I18" s="29"/>
      <c r="J18" s="2"/>
      <c r="K18" s="2"/>
      <c r="L18" s="2"/>
      <c r="M18" s="2"/>
      <c r="R18"/>
    </row>
    <row r="19" spans="1:18" ht="18" customHeight="1">
      <c r="A19" s="28"/>
      <c r="B19" s="89">
        <v>2</v>
      </c>
      <c r="C19" s="101"/>
      <c r="D19" s="102"/>
      <c r="E19" s="61"/>
      <c r="F19" s="2"/>
      <c r="G19" s="64" t="s">
        <v>37</v>
      </c>
      <c r="H19" s="84">
        <v>1171</v>
      </c>
      <c r="I19" s="29"/>
      <c r="J19" s="2"/>
      <c r="K19" s="2"/>
      <c r="L19" s="2"/>
      <c r="M19" s="2"/>
      <c r="R19"/>
    </row>
    <row r="20" spans="1:18" ht="15.75" customHeight="1">
      <c r="A20" s="28"/>
      <c r="B20" s="89">
        <v>3</v>
      </c>
      <c r="C20" s="101"/>
      <c r="D20" s="102"/>
      <c r="E20" s="61"/>
      <c r="F20" s="2"/>
      <c r="G20" s="63" t="s">
        <v>38</v>
      </c>
      <c r="H20" s="85">
        <v>293.05</v>
      </c>
      <c r="I20" s="29"/>
      <c r="J20" s="2"/>
      <c r="K20" s="2"/>
      <c r="L20" s="2"/>
      <c r="M20" s="2"/>
      <c r="R20"/>
    </row>
    <row r="21" spans="1:18" ht="17.25" customHeight="1">
      <c r="A21" s="28"/>
      <c r="B21" s="89">
        <v>4</v>
      </c>
      <c r="C21" s="101"/>
      <c r="D21" s="102"/>
      <c r="E21" s="61"/>
      <c r="F21" s="2"/>
      <c r="G21" s="125" t="s">
        <v>35</v>
      </c>
      <c r="H21" s="82" t="e">
        <f>H18-H19-H20</f>
        <v>#DIV/0!</v>
      </c>
      <c r="I21" s="29"/>
      <c r="J21" s="2"/>
      <c r="K21" s="2"/>
      <c r="L21" s="2"/>
      <c r="M21" s="2"/>
      <c r="R21"/>
    </row>
    <row r="22" spans="1:18" ht="16.5" thickBot="1">
      <c r="A22" s="28"/>
      <c r="B22" s="90">
        <v>5</v>
      </c>
      <c r="C22" s="103"/>
      <c r="D22" s="104"/>
      <c r="E22" s="61"/>
      <c r="F22" s="2"/>
      <c r="G22" s="125"/>
      <c r="H22" s="66"/>
      <c r="I22" s="29"/>
      <c r="J22" s="2"/>
      <c r="K22" s="2"/>
      <c r="L22" s="2"/>
      <c r="M22" s="2"/>
      <c r="R22"/>
    </row>
    <row r="23" spans="1:18" ht="16.5" thickBot="1">
      <c r="A23" s="28"/>
      <c r="B23" s="91"/>
      <c r="C23" s="92" t="s">
        <v>8</v>
      </c>
      <c r="D23" s="93" t="e">
        <f>AVERAGEA(D18:D22)</f>
        <v>#DIV/0!</v>
      </c>
      <c r="E23" s="21"/>
      <c r="F23" s="2"/>
      <c r="G23" s="9" t="s">
        <v>43</v>
      </c>
      <c r="H23" s="98"/>
      <c r="I23" s="29" t="s">
        <v>42</v>
      </c>
      <c r="J23" s="2"/>
      <c r="K23" s="2"/>
      <c r="L23" s="2"/>
      <c r="M23" s="2"/>
      <c r="R23"/>
    </row>
    <row r="24" spans="1:18" ht="18" thickBot="1">
      <c r="A24" s="28"/>
      <c r="B24" s="63"/>
      <c r="C24" s="94" t="s">
        <v>9</v>
      </c>
      <c r="D24" s="93" t="e">
        <f>ROUND(D23,2)</f>
        <v>#DIV/0!</v>
      </c>
      <c r="E24" s="21"/>
      <c r="F24" s="2"/>
      <c r="G24" s="9" t="s">
        <v>36</v>
      </c>
      <c r="H24" s="67">
        <v>11000</v>
      </c>
      <c r="I24" s="29"/>
      <c r="J24" s="2"/>
      <c r="K24" s="2"/>
      <c r="L24" s="2"/>
      <c r="M24" s="2"/>
      <c r="R24"/>
    </row>
    <row r="25" spans="1:18" ht="15">
      <c r="A25" s="28"/>
      <c r="B25" s="2"/>
      <c r="C25" s="2"/>
      <c r="D25" s="2"/>
      <c r="E25" s="2"/>
      <c r="F25" s="2"/>
      <c r="G25" s="9" t="s">
        <v>33</v>
      </c>
      <c r="H25" s="68" t="e">
        <f>ROUND((H24*(H21+H23)),2)</f>
        <v>#DIV/0!</v>
      </c>
      <c r="I25" s="32"/>
      <c r="J25" s="2"/>
      <c r="K25" s="2"/>
      <c r="L25" s="2"/>
      <c r="M25" s="2"/>
      <c r="R25"/>
    </row>
    <row r="26" spans="1:18" ht="15">
      <c r="A26" s="28"/>
      <c r="B26" s="2"/>
      <c r="C26" s="2"/>
      <c r="D26" s="2"/>
      <c r="E26" s="2"/>
      <c r="F26" s="2"/>
      <c r="G26" s="9" t="s">
        <v>7</v>
      </c>
      <c r="H26" s="68" t="e">
        <f>ROUND((H25*23%),2)</f>
        <v>#DIV/0!</v>
      </c>
      <c r="I26" s="32"/>
      <c r="J26" s="2"/>
      <c r="K26" s="2"/>
      <c r="L26" s="2"/>
      <c r="M26" s="2"/>
      <c r="R26"/>
    </row>
    <row r="27" spans="1:18" ht="15">
      <c r="A27" s="33"/>
      <c r="B27" s="34"/>
      <c r="C27" s="34"/>
      <c r="D27" s="34"/>
      <c r="E27" s="34"/>
      <c r="F27" s="34"/>
      <c r="G27" s="65" t="s">
        <v>11</v>
      </c>
      <c r="H27" s="69" t="e">
        <f>ROUND((H25+H26),2)</f>
        <v>#DIV/0!</v>
      </c>
      <c r="I27" s="35"/>
      <c r="J27" s="2"/>
      <c r="K27" s="2"/>
      <c r="L27" s="2"/>
      <c r="M27" s="2"/>
      <c r="R27"/>
    </row>
    <row r="28" spans="2:18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R28"/>
    </row>
    <row r="29" spans="1:18" ht="21">
      <c r="A29" s="23"/>
      <c r="B29" s="36" t="s">
        <v>15</v>
      </c>
      <c r="C29" s="36" t="s">
        <v>16</v>
      </c>
      <c r="D29" s="37"/>
      <c r="E29" s="37"/>
      <c r="F29" s="37"/>
      <c r="G29" s="37"/>
      <c r="H29" s="37"/>
      <c r="I29" s="38"/>
      <c r="J29" s="2"/>
      <c r="K29" s="2"/>
      <c r="L29" s="2"/>
      <c r="M29" s="2"/>
      <c r="R29"/>
    </row>
    <row r="30" spans="1:18" ht="15">
      <c r="A30" s="28"/>
      <c r="B30" s="2"/>
      <c r="C30" s="2"/>
      <c r="D30" s="2"/>
      <c r="E30" s="2"/>
      <c r="F30" s="2"/>
      <c r="G30" s="20"/>
      <c r="H30" s="2"/>
      <c r="I30" s="29"/>
      <c r="J30" s="2"/>
      <c r="K30" s="2"/>
      <c r="L30" s="2"/>
      <c r="M30" s="2"/>
      <c r="R30"/>
    </row>
    <row r="31" spans="1:18" ht="15">
      <c r="A31" s="28"/>
      <c r="B31" s="2"/>
      <c r="C31" s="63"/>
      <c r="D31" s="63"/>
      <c r="E31" s="63"/>
      <c r="F31" s="39" t="s">
        <v>18</v>
      </c>
      <c r="G31" s="70"/>
      <c r="H31" s="63"/>
      <c r="I31" s="29"/>
      <c r="J31" s="2"/>
      <c r="K31" s="2"/>
      <c r="L31" s="2"/>
      <c r="M31" s="2"/>
      <c r="R31"/>
    </row>
    <row r="32" spans="1:18" ht="16.5" thickBot="1">
      <c r="A32" s="28"/>
      <c r="B32" s="2"/>
      <c r="C32" s="63"/>
      <c r="D32" s="63"/>
      <c r="E32" s="63"/>
      <c r="F32" s="71"/>
      <c r="G32" s="71"/>
      <c r="H32" s="71"/>
      <c r="I32" s="47"/>
      <c r="J32" s="2"/>
      <c r="K32" s="2"/>
      <c r="L32" s="2"/>
      <c r="M32" s="2"/>
      <c r="R32"/>
    </row>
    <row r="33" spans="1:18" ht="16.5" thickBot="1">
      <c r="A33" s="28"/>
      <c r="B33" s="2"/>
      <c r="C33" s="97"/>
      <c r="D33" s="72" t="s">
        <v>26</v>
      </c>
      <c r="E33" s="73"/>
      <c r="F33" s="74" t="s">
        <v>28</v>
      </c>
      <c r="G33" s="71"/>
      <c r="H33" s="71"/>
      <c r="I33" s="46"/>
      <c r="J33" s="2"/>
      <c r="K33" s="2"/>
      <c r="L33" s="2"/>
      <c r="M33" s="2"/>
      <c r="R33"/>
    </row>
    <row r="34" spans="1:18" ht="16.5" thickBot="1">
      <c r="A34" s="28"/>
      <c r="B34" s="2"/>
      <c r="C34" s="73"/>
      <c r="D34" s="72"/>
      <c r="E34" s="63"/>
      <c r="F34" s="71"/>
      <c r="G34" s="71"/>
      <c r="H34" s="75">
        <f>ROUND((C33*C35),2)</f>
        <v>0</v>
      </c>
      <c r="I34" s="43"/>
      <c r="J34" s="2"/>
      <c r="K34" s="2"/>
      <c r="L34" s="2"/>
      <c r="M34" s="2"/>
      <c r="R34"/>
    </row>
    <row r="35" spans="1:18" ht="16.5" thickBot="1">
      <c r="A35" s="28"/>
      <c r="B35" s="2"/>
      <c r="C35" s="41">
        <f>H24</f>
        <v>11000</v>
      </c>
      <c r="D35" s="72" t="s">
        <v>19</v>
      </c>
      <c r="E35" s="63"/>
      <c r="F35" s="71"/>
      <c r="G35" s="71"/>
      <c r="H35" s="71"/>
      <c r="I35" s="43"/>
      <c r="J35" s="2"/>
      <c r="K35" s="2"/>
      <c r="L35" s="2"/>
      <c r="M35" s="2"/>
      <c r="R35"/>
    </row>
    <row r="36" spans="1:18" ht="15.75" thickBot="1">
      <c r="A36" s="28"/>
      <c r="B36" s="2"/>
      <c r="C36" s="49"/>
      <c r="D36" s="72"/>
      <c r="E36" s="63"/>
      <c r="F36" s="63"/>
      <c r="G36" s="70"/>
      <c r="H36" s="63"/>
      <c r="I36" s="29"/>
      <c r="J36" s="20"/>
      <c r="K36" s="2"/>
      <c r="L36" s="2"/>
      <c r="M36" s="2"/>
      <c r="R36"/>
    </row>
    <row r="37" spans="1:18" ht="15.75" thickBot="1">
      <c r="A37" s="28"/>
      <c r="B37" s="2"/>
      <c r="C37" s="54">
        <v>48</v>
      </c>
      <c r="D37" s="72" t="s">
        <v>27</v>
      </c>
      <c r="E37" s="63"/>
      <c r="F37" s="63"/>
      <c r="G37" s="39" t="s">
        <v>21</v>
      </c>
      <c r="H37" s="76">
        <f>ROUND((C33*C35*C37),2)</f>
        <v>0</v>
      </c>
      <c r="I37" s="29"/>
      <c r="J37" s="2"/>
      <c r="K37" s="2"/>
      <c r="L37" s="2"/>
      <c r="M37" s="2"/>
      <c r="R37"/>
    </row>
    <row r="38" spans="1:18" ht="15">
      <c r="A38" s="28"/>
      <c r="B38" s="2"/>
      <c r="C38" s="48"/>
      <c r="D38" s="72"/>
      <c r="E38" s="63"/>
      <c r="F38" s="63"/>
      <c r="G38" s="39" t="s">
        <v>22</v>
      </c>
      <c r="H38" s="77">
        <f>ROUND(H37*0.23,2)</f>
        <v>0</v>
      </c>
      <c r="I38" s="29"/>
      <c r="J38" s="2"/>
      <c r="K38" s="2"/>
      <c r="L38" s="2"/>
      <c r="M38" s="2"/>
      <c r="R38"/>
    </row>
    <row r="39" spans="1:18" ht="15">
      <c r="A39" s="28"/>
      <c r="B39" s="2"/>
      <c r="C39" s="63"/>
      <c r="D39" s="63"/>
      <c r="E39" s="63"/>
      <c r="F39" s="63"/>
      <c r="G39" s="39" t="s">
        <v>23</v>
      </c>
      <c r="H39" s="77">
        <f>H37+H38</f>
        <v>0</v>
      </c>
      <c r="I39" s="29"/>
      <c r="J39" s="2"/>
      <c r="K39" s="2"/>
      <c r="L39" s="2"/>
      <c r="M39" s="2"/>
      <c r="R39"/>
    </row>
    <row r="40" spans="1:18" ht="15.75">
      <c r="A40" s="28"/>
      <c r="B40" s="2"/>
      <c r="C40" s="2"/>
      <c r="D40" s="2"/>
      <c r="E40" s="2"/>
      <c r="F40" s="2"/>
      <c r="G40" s="40"/>
      <c r="H40" s="50"/>
      <c r="I40" s="29"/>
      <c r="J40" s="2"/>
      <c r="K40" s="2"/>
      <c r="L40" s="2"/>
      <c r="M40" s="2"/>
      <c r="R40"/>
    </row>
    <row r="41" spans="1:18" ht="15.75" customHeight="1">
      <c r="A41" s="33"/>
      <c r="B41" s="34"/>
      <c r="C41" s="55"/>
      <c r="D41" s="55"/>
      <c r="E41" s="55"/>
      <c r="F41" s="55"/>
      <c r="G41" s="55"/>
      <c r="H41" s="55"/>
      <c r="I41" s="35"/>
      <c r="J41" s="2"/>
      <c r="K41" s="2"/>
      <c r="L41" s="2"/>
      <c r="M41" s="2"/>
      <c r="R41"/>
    </row>
    <row r="42" spans="2:18" ht="15">
      <c r="B42" s="2"/>
      <c r="C42" s="2"/>
      <c r="D42" s="2"/>
      <c r="E42" s="2"/>
      <c r="F42" s="42"/>
      <c r="G42" s="42"/>
      <c r="H42" s="42"/>
      <c r="I42" s="42"/>
      <c r="J42" s="2"/>
      <c r="K42" s="2"/>
      <c r="L42" s="2"/>
      <c r="M42" s="2"/>
      <c r="R42"/>
    </row>
    <row r="43" spans="1:18" ht="21.75" thickBot="1">
      <c r="A43" s="23"/>
      <c r="B43" s="36" t="s">
        <v>17</v>
      </c>
      <c r="C43" s="36" t="s">
        <v>20</v>
      </c>
      <c r="D43" s="36"/>
      <c r="E43" s="37"/>
      <c r="F43" s="44"/>
      <c r="G43" s="44"/>
      <c r="H43" s="44"/>
      <c r="I43" s="45"/>
      <c r="J43" s="2"/>
      <c r="K43" s="2"/>
      <c r="L43" s="2"/>
      <c r="M43" s="2"/>
      <c r="R43"/>
    </row>
    <row r="44" spans="1:18" ht="16.5" thickBot="1">
      <c r="A44" s="28"/>
      <c r="B44" s="2"/>
      <c r="C44" s="2"/>
      <c r="D44" s="2"/>
      <c r="E44" s="2"/>
      <c r="F44" s="2"/>
      <c r="G44" s="22" t="s">
        <v>24</v>
      </c>
      <c r="H44" s="95" t="e">
        <f>ROUND((H37+H25),2)</f>
        <v>#DIV/0!</v>
      </c>
      <c r="I44" s="29"/>
      <c r="J44" s="2"/>
      <c r="K44" s="2"/>
      <c r="L44" s="2"/>
      <c r="M44" s="2"/>
      <c r="R44"/>
    </row>
    <row r="45" spans="1:18" ht="16.5" thickBot="1">
      <c r="A45" s="28"/>
      <c r="B45" s="2"/>
      <c r="C45" s="2"/>
      <c r="D45" s="2"/>
      <c r="E45" s="2"/>
      <c r="F45" s="2"/>
      <c r="G45" s="22" t="s">
        <v>22</v>
      </c>
      <c r="H45" s="95" t="e">
        <f>H26+H38</f>
        <v>#DIV/0!</v>
      </c>
      <c r="I45" s="29"/>
      <c r="J45" s="2"/>
      <c r="K45" s="2"/>
      <c r="L45" s="2"/>
      <c r="M45" s="2"/>
      <c r="R45"/>
    </row>
    <row r="46" spans="1:18" ht="16.5" thickBot="1">
      <c r="A46" s="28"/>
      <c r="B46" s="2"/>
      <c r="C46" s="2"/>
      <c r="D46" s="2"/>
      <c r="E46" s="2"/>
      <c r="F46" s="2"/>
      <c r="G46" s="22" t="s">
        <v>25</v>
      </c>
      <c r="H46" s="96" t="e">
        <f>H27+H39</f>
        <v>#DIV/0!</v>
      </c>
      <c r="I46" s="29"/>
      <c r="J46" s="2"/>
      <c r="K46" s="2"/>
      <c r="L46" s="2"/>
      <c r="M46" s="2"/>
      <c r="R46"/>
    </row>
    <row r="47" spans="1:18" ht="15">
      <c r="A47" s="33"/>
      <c r="B47" s="34"/>
      <c r="C47" s="34"/>
      <c r="D47" s="34"/>
      <c r="E47" s="34"/>
      <c r="F47" s="34"/>
      <c r="G47" s="34"/>
      <c r="H47" s="34"/>
      <c r="I47" s="35"/>
      <c r="J47" s="2"/>
      <c r="K47" s="2"/>
      <c r="L47" s="2"/>
      <c r="M47" s="2"/>
      <c r="R47"/>
    </row>
    <row r="48" spans="2:1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R48"/>
    </row>
    <row r="49" spans="2:18" ht="15.75">
      <c r="B49" s="79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R49"/>
    </row>
    <row r="50" spans="2:18" ht="15.75">
      <c r="B50" s="2" t="s">
        <v>31</v>
      </c>
      <c r="C50" s="62" t="s">
        <v>39</v>
      </c>
      <c r="D50" s="2"/>
      <c r="E50" s="2"/>
      <c r="F50" s="2"/>
      <c r="G50" s="2"/>
      <c r="H50" s="2"/>
      <c r="I50" s="2"/>
      <c r="J50" s="2"/>
      <c r="K50" s="2"/>
      <c r="L50" s="2"/>
      <c r="M50" s="2"/>
      <c r="R50"/>
    </row>
    <row r="51" spans="2:18" ht="15">
      <c r="B51" s="2"/>
      <c r="C51" s="59" t="s">
        <v>32</v>
      </c>
      <c r="D51" s="2"/>
      <c r="E51" s="2"/>
      <c r="F51" s="2"/>
      <c r="G51" s="2"/>
      <c r="H51" s="2"/>
      <c r="I51" s="2"/>
      <c r="J51" s="2"/>
      <c r="K51" s="2"/>
      <c r="L51" s="2"/>
      <c r="M51" s="2"/>
      <c r="R51"/>
    </row>
    <row r="52" spans="2:18" ht="15.75">
      <c r="B52" s="2" t="s">
        <v>42</v>
      </c>
      <c r="C52" s="15" t="s">
        <v>44</v>
      </c>
      <c r="D52" s="2"/>
      <c r="E52" s="2"/>
      <c r="F52" s="2"/>
      <c r="G52" s="2"/>
      <c r="H52" s="11"/>
      <c r="I52" s="2"/>
      <c r="J52" s="2"/>
      <c r="K52" s="2"/>
      <c r="L52" s="2"/>
      <c r="M52" s="2"/>
      <c r="R52"/>
    </row>
    <row r="53" spans="2:18" ht="15">
      <c r="B53" s="2"/>
      <c r="C53" s="2"/>
      <c r="D53" s="2"/>
      <c r="E53" s="2"/>
      <c r="F53" s="2"/>
      <c r="G53" s="2"/>
      <c r="H53" s="2"/>
      <c r="I53" s="2"/>
      <c r="J53" s="10" t="s">
        <v>6</v>
      </c>
      <c r="K53" s="2"/>
      <c r="L53" s="2"/>
      <c r="M53" s="2"/>
      <c r="R53"/>
    </row>
    <row r="54" spans="6:19" ht="15.75">
      <c r="F54" s="2"/>
      <c r="G54" s="2"/>
      <c r="H54" s="2"/>
      <c r="I54" s="15"/>
      <c r="J54" s="57" t="s">
        <v>3</v>
      </c>
      <c r="K54" s="2"/>
      <c r="L54" s="2"/>
      <c r="M54" s="2"/>
      <c r="R54"/>
      <c r="S54" s="1"/>
    </row>
    <row r="55" spans="6:19" ht="15">
      <c r="F55" s="2"/>
      <c r="G55" s="2"/>
      <c r="H55" s="2"/>
      <c r="I55" s="2"/>
      <c r="J55" s="2"/>
      <c r="K55" s="2"/>
      <c r="L55" s="2"/>
      <c r="M55" s="2"/>
      <c r="R55"/>
      <c r="S55" s="1"/>
    </row>
    <row r="56" spans="6:19" ht="15">
      <c r="F56" s="2"/>
      <c r="G56" s="2"/>
      <c r="H56" s="2"/>
      <c r="I56" s="2"/>
      <c r="J56" s="2"/>
      <c r="K56" s="2"/>
      <c r="L56" s="2"/>
      <c r="M56" s="2"/>
      <c r="R56"/>
      <c r="S56" s="1"/>
    </row>
    <row r="57" spans="6:19" ht="15">
      <c r="F57" s="2"/>
      <c r="G57" s="2"/>
      <c r="H57" s="2"/>
      <c r="I57" s="2"/>
      <c r="J57" s="2"/>
      <c r="K57" s="2"/>
      <c r="L57" s="2"/>
      <c r="M57" s="2"/>
      <c r="R57"/>
      <c r="S57" s="1"/>
    </row>
    <row r="58" spans="6:19" ht="15">
      <c r="F58" s="2"/>
      <c r="G58" s="2"/>
      <c r="H58" s="2"/>
      <c r="I58" s="2"/>
      <c r="J58" s="2"/>
      <c r="K58" s="2"/>
      <c r="M58" s="2"/>
      <c r="R58"/>
      <c r="S58" s="1"/>
    </row>
    <row r="59" spans="6:19" ht="15">
      <c r="F59" s="2"/>
      <c r="G59" s="2"/>
      <c r="H59" s="2"/>
      <c r="I59" s="2"/>
      <c r="J59" s="2"/>
      <c r="K59" s="2"/>
      <c r="M59" s="2"/>
      <c r="R59"/>
      <c r="S59" s="1"/>
    </row>
    <row r="60" spans="6:18" ht="15">
      <c r="F60" s="2"/>
      <c r="G60" s="2"/>
      <c r="H60" s="2"/>
      <c r="I60" s="2"/>
      <c r="J60" s="2"/>
      <c r="K60" s="2"/>
      <c r="M60" s="2"/>
      <c r="Q60" s="1"/>
      <c r="R60"/>
    </row>
    <row r="61" spans="6:11" ht="15">
      <c r="F61" s="2"/>
      <c r="G61" s="2"/>
      <c r="H61" s="2"/>
      <c r="I61" s="2"/>
      <c r="J61" s="2"/>
      <c r="K61" s="2"/>
    </row>
    <row r="62" spans="6:11" ht="15">
      <c r="F62" s="2"/>
      <c r="G62" s="2"/>
      <c r="H62" s="2"/>
      <c r="I62" s="2"/>
      <c r="J62" s="2"/>
      <c r="K62" s="2"/>
    </row>
    <row r="63" spans="6:11" ht="15">
      <c r="F63" s="2"/>
      <c r="G63" s="2"/>
      <c r="I63" s="2"/>
      <c r="J63" s="2"/>
      <c r="K63" s="2"/>
    </row>
    <row r="64" spans="6:11" ht="15">
      <c r="F64" s="2"/>
      <c r="G64" s="2"/>
      <c r="I64" s="2"/>
      <c r="J64" s="2"/>
      <c r="K64" s="2"/>
    </row>
    <row r="65" spans="6:9" ht="15">
      <c r="F65" s="2"/>
      <c r="G65" s="2"/>
      <c r="I65" s="2"/>
    </row>
    <row r="66" spans="6:9" ht="15">
      <c r="F66" s="2"/>
      <c r="I66" s="2"/>
    </row>
    <row r="67" ht="15">
      <c r="F67" s="2"/>
    </row>
    <row r="68" ht="15">
      <c r="F68" s="2"/>
    </row>
    <row r="69" ht="15">
      <c r="F69" s="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3:L5"/>
    <mergeCell ref="J8:K8"/>
    <mergeCell ref="C15:E15"/>
    <mergeCell ref="G17:H17"/>
    <mergeCell ref="G21:G22"/>
  </mergeCells>
  <hyperlinks>
    <hyperlink ref="C51" r:id="rId1" display="https://www.orlen.pl/PL/DlaBiznesu/HurtoweCenyPaliw/Strony/default.aspx"/>
  </hyperlink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scale="58" r:id="rId2"/>
  <headerFooter>
    <oddHeader xml:space="preserve">&amp;RZałącznik  nr 1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Stefaniak Monika</cp:lastModifiedBy>
  <cp:lastPrinted>2018-10-30T07:16:21Z</cp:lastPrinted>
  <dcterms:created xsi:type="dcterms:W3CDTF">2016-06-08T09:12:53Z</dcterms:created>
  <dcterms:modified xsi:type="dcterms:W3CDTF">2018-11-05T12:39:38Z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